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andra/Desktop/Challenge Bochaton 2023:"/>
    </mc:Choice>
  </mc:AlternateContent>
  <xr:revisionPtr revIDLastSave="0" documentId="13_ncr:1_{AFBABCF8-A404-7446-BBB9-ADA996E243B4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Feuil1" sheetId="1" r:id="rId1"/>
  </sheets>
  <definedNames>
    <definedName name="_xlnm._FilterDatabase" localSheetId="0" hidden="1">Feuil1!$A$4:$U$23</definedName>
    <definedName name="_xlnm.Print_Area" localSheetId="0">Feuil1!$A$1:$U$24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" i="1" l="1"/>
  <c r="N16" i="1"/>
  <c r="N13" i="1"/>
  <c r="R16" i="1"/>
  <c r="T16" i="1"/>
  <c r="R12" i="1" l="1"/>
  <c r="R4" i="1"/>
  <c r="R20" i="1"/>
  <c r="R5" i="1"/>
  <c r="R9" i="1"/>
  <c r="R19" i="1"/>
  <c r="R14" i="1"/>
  <c r="R11" i="1"/>
  <c r="R17" i="1"/>
  <c r="R8" i="1"/>
  <c r="R18" i="1"/>
  <c r="R22" i="1"/>
  <c r="R7" i="1"/>
  <c r="T23" i="1"/>
  <c r="U23" i="1" s="1"/>
  <c r="F23" i="1"/>
  <c r="U16" i="1"/>
  <c r="F16" i="1"/>
  <c r="T15" i="1"/>
  <c r="U15" i="1" s="1"/>
  <c r="U4" i="1"/>
  <c r="T10" i="1"/>
  <c r="U10" i="1" s="1"/>
  <c r="T14" i="1"/>
  <c r="U14" i="1" s="1"/>
  <c r="T11" i="1"/>
  <c r="U11" i="1" s="1"/>
  <c r="T22" i="1"/>
  <c r="U22" i="1" s="1"/>
  <c r="T19" i="1"/>
  <c r="U19" i="1" s="1"/>
  <c r="T7" i="1"/>
  <c r="U7" i="1" s="1"/>
  <c r="T9" i="1"/>
  <c r="U9" i="1" s="1"/>
  <c r="T17" i="1"/>
  <c r="U17" i="1" s="1"/>
  <c r="T5" i="1"/>
  <c r="U5" i="1" s="1"/>
  <c r="T8" i="1"/>
  <c r="U8" i="1" s="1"/>
  <c r="T20" i="1"/>
  <c r="U20" i="1" s="1"/>
  <c r="T18" i="1"/>
  <c r="U18" i="1" s="1"/>
  <c r="T21" i="1"/>
  <c r="U21" i="1" s="1"/>
  <c r="T13" i="1"/>
  <c r="U13" i="1" s="1"/>
  <c r="T6" i="1"/>
  <c r="U6" i="1" s="1"/>
  <c r="T12" i="1"/>
  <c r="U12" i="1" s="1"/>
  <c r="R15" i="1"/>
  <c r="R10" i="1"/>
  <c r="R6" i="1"/>
  <c r="N4" i="1"/>
  <c r="N15" i="1"/>
  <c r="N10" i="1"/>
  <c r="N14" i="1"/>
  <c r="N11" i="1"/>
  <c r="N22" i="1"/>
  <c r="N19" i="1"/>
  <c r="N7" i="1"/>
  <c r="N9" i="1"/>
  <c r="N17" i="1"/>
  <c r="N5" i="1"/>
  <c r="N8" i="1"/>
  <c r="N20" i="1"/>
  <c r="N6" i="1"/>
  <c r="N12" i="1"/>
  <c r="F12" i="1"/>
  <c r="F6" i="1"/>
  <c r="F15" i="1"/>
  <c r="F10" i="1"/>
  <c r="F14" i="1"/>
  <c r="F11" i="1"/>
  <c r="F22" i="1"/>
  <c r="F19" i="1"/>
  <c r="F7" i="1"/>
  <c r="F9" i="1"/>
  <c r="F17" i="1"/>
  <c r="F5" i="1"/>
  <c r="F8" i="1"/>
  <c r="F20" i="1"/>
  <c r="F18" i="1"/>
  <c r="F21" i="1"/>
  <c r="F13" i="1"/>
  <c r="F4" i="1"/>
</calcChain>
</file>

<file path=xl/sharedStrings.xml><?xml version="1.0" encoding="utf-8"?>
<sst xmlns="http://schemas.openxmlformats.org/spreadsheetml/2006/main" count="89" uniqueCount="78">
  <si>
    <t>01740001</t>
  </si>
  <si>
    <t>ENTENTE PONGISTE AMBILLY</t>
  </si>
  <si>
    <t>01740003</t>
  </si>
  <si>
    <t>ANNECY TENNIS DE TABLE</t>
  </si>
  <si>
    <t>01740010</t>
  </si>
  <si>
    <t>CRUSEILLES TT</t>
  </si>
  <si>
    <t>01740011</t>
  </si>
  <si>
    <t>EVIAN SPORTS TENNIS DE TABLE</t>
  </si>
  <si>
    <t>01740020</t>
  </si>
  <si>
    <t>STELLA THONON</t>
  </si>
  <si>
    <t>01740038</t>
  </si>
  <si>
    <t>01740044</t>
  </si>
  <si>
    <t>CSTT CHAMONIX</t>
  </si>
  <si>
    <t>01740045</t>
  </si>
  <si>
    <t>RUMILLY T T C</t>
  </si>
  <si>
    <t>01740047</t>
  </si>
  <si>
    <t>CLUSES TENNIS DE TABLE</t>
  </si>
  <si>
    <t>01740057</t>
  </si>
  <si>
    <t>PAYS ROCHOIS &amp; GENEVOIS TT 74</t>
  </si>
  <si>
    <t>01740060</t>
  </si>
  <si>
    <t>SEYNOD TENNIS DE TABLE</t>
  </si>
  <si>
    <t>01740063</t>
  </si>
  <si>
    <t>SALLANCHES TT</t>
  </si>
  <si>
    <t>01740065</t>
  </si>
  <si>
    <t>ANNECY LE VIEUX - SILLINGY TT</t>
  </si>
  <si>
    <t>01740069</t>
  </si>
  <si>
    <t>Club de Tennis de Table de POISY</t>
  </si>
  <si>
    <t>01740075</t>
  </si>
  <si>
    <t>PING GAILLARDIN</t>
  </si>
  <si>
    <t>01740077</t>
  </si>
  <si>
    <t>ASSOC. PONGISTE VUACHE</t>
  </si>
  <si>
    <t>01740080</t>
  </si>
  <si>
    <t>PING DE MARGENCEL</t>
  </si>
  <si>
    <t>01740087</t>
  </si>
  <si>
    <t>FILLIERE TENNIS DE TABLE</t>
  </si>
  <si>
    <t>01740090</t>
  </si>
  <si>
    <t>TT LES GECKOS</t>
  </si>
  <si>
    <t>CLUBS</t>
  </si>
  <si>
    <t>N° CLUB</t>
  </si>
  <si>
    <t>LICENCIATION</t>
  </si>
  <si>
    <t>FORMATION ENTRAINEUR</t>
  </si>
  <si>
    <t>FORMATION ARBITRE / JA</t>
  </si>
  <si>
    <t>PROMOTION</t>
  </si>
  <si>
    <t>01010059</t>
  </si>
  <si>
    <t>CTT GESSIEN</t>
  </si>
  <si>
    <t>LOISIRS</t>
  </si>
  <si>
    <t>Opens Jeunes</t>
  </si>
  <si>
    <t>JA/AR/AC</t>
  </si>
  <si>
    <t>%</t>
  </si>
  <si>
    <t>TOTAL POINTS</t>
  </si>
  <si>
    <t>Pts</t>
  </si>
  <si>
    <t>TOTAL POINTS RELATIFS</t>
  </si>
  <si>
    <t>Pts / Nbre lic</t>
  </si>
  <si>
    <t>Interclubs</t>
  </si>
  <si>
    <t>CRAN ANNECY TT</t>
  </si>
  <si>
    <t>2022  2023</t>
  </si>
  <si>
    <t>FÉMININES</t>
  </si>
  <si>
    <t>Challenge Bochaton - CD 74 - Saison 2023/2024</t>
  </si>
  <si>
    <t>2023  2024</t>
  </si>
  <si>
    <t>IC / AF</t>
  </si>
  <si>
    <t>1</t>
  </si>
  <si>
    <t>2</t>
  </si>
  <si>
    <t>3</t>
  </si>
  <si>
    <t>5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</si>
  <si>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</si>
  <si>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</si>
  <si>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</si>
  <si>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</si>
  <si>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</si>
  <si>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</si>
  <si>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</si>
  <si>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</si>
  <si>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</si>
  <si>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</si>
  <si>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</si>
  <si>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</si>
  <si>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</si>
  <si>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Mise à jour du 30/06/24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</si>
</sst>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0"/>
      <color theme="1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9"/>
      <name val="Helvetica"/>
      <family val="2"/>
    </font>
    <font>
      <sz val="9"/>
      <color theme="1"/>
      <name val="Helvetica"/>
      <family val="2"/>
    </font>
    <font>
      <b/>
      <sz val="17"/>
      <color theme="1"/>
      <name val="Calibri"/>
      <family val="2"/>
      <scheme val="minor"/>
    </font>
    <font>
      <b/>
      <sz val="11"/>
      <color rgb="FFFF0000"/>
      <name val="Helvetica"/>
      <family val="2"/>
    </font>
    <font>
      <b/>
      <sz val="9"/>
      <color rgb="FFCC0000"/>
      <name val="Helvetica"/>
      <family val="2"/>
    </font>
    <font>
      <i/>
      <sz val="11"/>
      <color theme="1"/>
      <name val="Helvetica"/>
      <family val="2"/>
    </font>
    <font>
      <b/>
      <sz val="10"/>
      <color rgb="FF000000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lightGray">
        <bgColor theme="2" tint="-0.249977111117893"/>
      </patternFill>
    </fill>
    <fill>
      <patternFill patternType="solid">
        <fgColor rgb="FFA6FB79"/>
        <bgColor indexed="64"/>
      </patternFill>
    </fill>
    <fill>
      <patternFill patternType="solid">
        <fgColor rgb="FFFFFD78"/>
        <bgColor indexed="64"/>
      </patternFill>
    </fill>
    <fill>
      <patternFill patternType="lightGray"/>
    </fill>
    <fill>
      <patternFill patternType="lightGray">
        <fgColor rgb="FF000000"/>
      </patternFill>
    </fill>
  </fills>
  <borders count="56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rgb="FF000000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auto="1"/>
      </right>
      <top/>
      <bottom style="thin">
        <color rgb="FF000000"/>
      </bottom>
      <diagonal/>
    </border>
    <border>
      <left style="thick">
        <color rgb="FF000000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rgb="FF000000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/>
      <top/>
      <bottom/>
      <diagonal/>
    </border>
  </borders>
  <cellStyleXfs count="28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9" fontId="1" fillId="3" borderId="10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9" fontId="1" fillId="3" borderId="30" xfId="0" applyNumberFormat="1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0" fontId="15" fillId="0" borderId="0" xfId="0" applyFont="1"/>
    <xf numFmtId="3" fontId="9" fillId="4" borderId="28" xfId="0" applyNumberFormat="1" applyFont="1" applyFill="1" applyBorder="1" applyAlignment="1">
      <alignment horizontal="center" vertical="center" wrapText="1"/>
    </xf>
    <xf numFmtId="9" fontId="1" fillId="7" borderId="30" xfId="0" applyNumberFormat="1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9" fontId="1" fillId="7" borderId="10" xfId="0" applyNumberFormat="1" applyFont="1" applyFill="1" applyBorder="1" applyAlignment="1">
      <alignment horizontal="center" vertical="center"/>
    </xf>
    <xf numFmtId="9" fontId="1" fillId="8" borderId="10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9" fontId="1" fillId="7" borderId="8" xfId="0" applyNumberFormat="1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8" fillId="5" borderId="49" xfId="0" applyFont="1" applyFill="1" applyBorder="1" applyAlignment="1">
      <alignment horizontal="center" vertical="center" wrapText="1"/>
    </xf>
    <xf numFmtId="3" fontId="9" fillId="4" borderId="50" xfId="0" applyNumberFormat="1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9" fontId="1" fillId="8" borderId="40" xfId="0" applyNumberFormat="1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1" fontId="2" fillId="9" borderId="23" xfId="0" applyNumberFormat="1" applyFont="1" applyFill="1" applyBorder="1" applyAlignment="1">
      <alignment horizontal="center" vertical="center"/>
    </xf>
    <xf numFmtId="1" fontId="2" fillId="9" borderId="11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horizontal="center" vertical="center"/>
    </xf>
    <xf numFmtId="9" fontId="1" fillId="7" borderId="29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9" fontId="1" fillId="8" borderId="53" xfId="0" applyNumberFormat="1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/>
    </xf>
    <xf numFmtId="1" fontId="2" fillId="9" borderId="54" xfId="0" applyNumberFormat="1" applyFont="1" applyFill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9" fontId="1" fillId="3" borderId="37" xfId="0" applyNumberFormat="1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center" vertical="center"/>
    </xf>
    <xf numFmtId="1" fontId="2" fillId="9" borderId="41" xfId="0" applyNumberFormat="1" applyFont="1" applyFill="1" applyBorder="1" applyAlignment="1">
      <alignment horizontal="center" vertical="center"/>
    </xf>
    <xf numFmtId="9" fontId="1" fillId="3" borderId="40" xfId="0" applyNumberFormat="1" applyFont="1" applyFill="1" applyBorder="1" applyAlignment="1">
      <alignment horizontal="center" vertical="center"/>
    </xf>
    <xf numFmtId="9" fontId="1" fillId="3" borderId="32" xfId="0" applyNumberFormat="1" applyFont="1" applyFill="1" applyBorder="1" applyAlignment="1">
      <alignment horizontal="center" vertical="center"/>
    </xf>
    <xf numFmtId="0" fontId="16" fillId="10" borderId="33" xfId="0" applyFont="1" applyFill="1" applyBorder="1" applyAlignment="1">
      <alignment horizontal="center" vertical="center"/>
    </xf>
    <xf numFmtId="9" fontId="1" fillId="8" borderId="12" xfId="0" applyNumberFormat="1" applyFont="1" applyFill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9" borderId="51" xfId="0" applyNumberFormat="1" applyFont="1" applyFill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</cellXfs>
  <cellStyles count="28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Normal" xfId="0" builtinId="0"/>
  </cellStyles>
  <dxfs count="0"/>
  <tableStyles count="0" defaultTableStyle="TableStyleMedium9" defaultPivotStyle="PivotStyleMedium4"/>
  <colors>
    <mruColors>
      <color rgb="FFFFFD78"/>
      <color rgb="FFA6FB7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24"/>
  <sheetViews>
    <sheetView tabSelected="1" workbookViewId="0">
      <selection sqref="A1:U1"/>
    </sheetView>
  </sheetViews>
  <sheetFormatPr baseColWidth="10" defaultRowHeight="16"/>
  <cols>
    <col min="1" max="1" width="4.83203125" customWidth="1"/>
    <col min="2" max="2" width="7.83203125" bestFit="1" customWidth="1"/>
    <col min="3" max="3" width="28.1640625" customWidth="1"/>
    <col min="4" max="7" width="6.33203125" customWidth="1"/>
    <col min="8" max="9" width="12.83203125" customWidth="1"/>
    <col min="10" max="10" width="8" customWidth="1"/>
    <col min="11" max="11" width="9.83203125" customWidth="1"/>
    <col min="12" max="19" width="6.33203125" customWidth="1"/>
    <col min="20" max="20" width="9" style="5" customWidth="1"/>
    <col min="22" max="58" width="10.83203125" style="5"/>
  </cols>
  <sheetData>
    <row r="1" spans="1:25" ht="44" customHeight="1" thickTop="1" thickBot="1">
      <c r="A1" s="90" t="s">
        <v>57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2"/>
    </row>
    <row r="2" spans="1:25" s="1" customFormat="1" ht="45" customHeight="1" thickTop="1" thickBot="1">
      <c r="A2" s="6"/>
      <c r="B2" s="6" t="s">
        <v>38</v>
      </c>
      <c r="C2" s="51" t="s">
        <v>37</v>
      </c>
      <c r="D2" s="93" t="s">
        <v>39</v>
      </c>
      <c r="E2" s="93"/>
      <c r="F2" s="93"/>
      <c r="G2" s="93"/>
      <c r="H2" s="6" t="s">
        <v>40</v>
      </c>
      <c r="I2" s="6" t="s">
        <v>41</v>
      </c>
      <c r="J2" s="93" t="s">
        <v>42</v>
      </c>
      <c r="K2" s="93"/>
      <c r="L2" s="94" t="s">
        <v>56</v>
      </c>
      <c r="M2" s="94"/>
      <c r="N2" s="94"/>
      <c r="O2" s="94"/>
      <c r="P2" s="94" t="s">
        <v>45</v>
      </c>
      <c r="Q2" s="94"/>
      <c r="R2" s="94"/>
      <c r="S2" s="94"/>
      <c r="T2" s="6" t="s">
        <v>49</v>
      </c>
      <c r="U2" s="6" t="s">
        <v>51</v>
      </c>
      <c r="V2" s="88"/>
      <c r="W2" s="89"/>
      <c r="X2" s="89"/>
      <c r="Y2" s="89"/>
    </row>
    <row r="3" spans="1:25" s="2" customFormat="1" ht="31" customHeight="1" thickBot="1">
      <c r="A3" s="7"/>
      <c r="B3" s="7"/>
      <c r="C3" s="23"/>
      <c r="D3" s="52" t="s">
        <v>55</v>
      </c>
      <c r="E3" s="42" t="s">
        <v>58</v>
      </c>
      <c r="F3" s="27" t="s">
        <v>48</v>
      </c>
      <c r="G3" s="30" t="s">
        <v>50</v>
      </c>
      <c r="H3" s="31" t="s">
        <v>59</v>
      </c>
      <c r="I3" s="32" t="s">
        <v>47</v>
      </c>
      <c r="J3" s="33" t="s">
        <v>46</v>
      </c>
      <c r="K3" s="30" t="s">
        <v>53</v>
      </c>
      <c r="L3" s="52" t="s">
        <v>55</v>
      </c>
      <c r="M3" s="42" t="s">
        <v>58</v>
      </c>
      <c r="N3" s="18" t="s">
        <v>48</v>
      </c>
      <c r="O3" s="34" t="s">
        <v>50</v>
      </c>
      <c r="P3" s="52" t="s">
        <v>55</v>
      </c>
      <c r="Q3" s="42" t="s">
        <v>58</v>
      </c>
      <c r="R3" s="18" t="s">
        <v>48</v>
      </c>
      <c r="S3" s="34" t="s">
        <v>50</v>
      </c>
      <c r="T3" s="9"/>
      <c r="U3" s="8" t="s">
        <v>52</v>
      </c>
    </row>
    <row r="4" spans="1:25" ht="26" customHeight="1">
      <c r="A4" s="10" t="s">
        <v>60</v>
      </c>
      <c r="B4" s="10" t="s">
        <v>2</v>
      </c>
      <c r="C4" s="24" t="s">
        <v>3</v>
      </c>
      <c r="D4" s="53">
        <v>296</v>
      </c>
      <c r="E4" s="54">
        <v>309</v>
      </c>
      <c r="F4" s="77">
        <f>((E4-D4)/D4)</f>
        <v>4.3918918918918921E-2</v>
      </c>
      <c r="G4" s="59">
        <v>100</v>
      </c>
      <c r="H4" s="84"/>
      <c r="I4" s="85">
        <v>130</v>
      </c>
      <c r="J4" s="78">
        <v>250</v>
      </c>
      <c r="K4" s="59">
        <v>200</v>
      </c>
      <c r="L4" s="19">
        <v>53</v>
      </c>
      <c r="M4" s="19">
        <v>77</v>
      </c>
      <c r="N4" s="48">
        <f>((M4-L4)/L4)</f>
        <v>0.45283018867924529</v>
      </c>
      <c r="O4" s="102">
        <v>200</v>
      </c>
      <c r="P4" s="19">
        <v>187</v>
      </c>
      <c r="Q4" s="19">
        <v>201</v>
      </c>
      <c r="R4" s="48">
        <f>(Q4-P4)/P4</f>
        <v>7.4866310160427801E-2</v>
      </c>
      <c r="S4" s="87">
        <v>100</v>
      </c>
      <c r="T4" s="104">
        <f>G4+H4+I4+J4+K4+O4+S4</f>
        <v>980</v>
      </c>
      <c r="U4" s="11">
        <f>T4/E4</f>
        <v>3.1715210355987056</v>
      </c>
    </row>
    <row r="5" spans="1:25" ht="26" customHeight="1">
      <c r="A5" s="12" t="s">
        <v>61</v>
      </c>
      <c r="B5" s="12" t="s">
        <v>21</v>
      </c>
      <c r="C5" s="25" t="s">
        <v>22</v>
      </c>
      <c r="D5" s="44">
        <v>44</v>
      </c>
      <c r="E5" s="28">
        <v>51</v>
      </c>
      <c r="F5" s="43">
        <f>((E5-D5)/D5)</f>
        <v>0.15909090909090909</v>
      </c>
      <c r="G5" s="35">
        <v>200</v>
      </c>
      <c r="H5" s="60">
        <v>100</v>
      </c>
      <c r="I5" s="75"/>
      <c r="J5" s="47">
        <v>150</v>
      </c>
      <c r="K5" s="35">
        <v>120</v>
      </c>
      <c r="L5" s="20">
        <v>4</v>
      </c>
      <c r="M5" s="20">
        <v>5</v>
      </c>
      <c r="N5" s="45">
        <f>((M5-L5)/L5)</f>
        <v>0.25</v>
      </c>
      <c r="O5" s="35">
        <v>200</v>
      </c>
      <c r="P5" s="20">
        <v>8</v>
      </c>
      <c r="Q5" s="20">
        <v>20</v>
      </c>
      <c r="R5" s="45">
        <f>(Q5-P5)/P5</f>
        <v>1.5</v>
      </c>
      <c r="S5" s="63">
        <v>200</v>
      </c>
      <c r="T5" s="13">
        <f>G5+H5+I5+J5+K5+O5+S5</f>
        <v>970</v>
      </c>
      <c r="U5" s="14">
        <f>T5/E5</f>
        <v>19.019607843137255</v>
      </c>
    </row>
    <row r="6" spans="1:25" ht="26" customHeight="1">
      <c r="A6" s="12" t="s">
        <v>62</v>
      </c>
      <c r="B6" s="12" t="s">
        <v>43</v>
      </c>
      <c r="C6" s="25" t="s">
        <v>44</v>
      </c>
      <c r="D6" s="44">
        <v>140</v>
      </c>
      <c r="E6" s="28">
        <v>156</v>
      </c>
      <c r="F6" s="43">
        <f>((E6-D6)/D6)</f>
        <v>0.11428571428571428</v>
      </c>
      <c r="G6" s="35">
        <v>150</v>
      </c>
      <c r="H6" s="66"/>
      <c r="I6" s="61">
        <v>280</v>
      </c>
      <c r="J6" s="47">
        <v>250</v>
      </c>
      <c r="K6" s="35">
        <v>160</v>
      </c>
      <c r="L6" s="20">
        <v>23</v>
      </c>
      <c r="M6" s="20">
        <v>23</v>
      </c>
      <c r="N6" s="46">
        <f>((M6-L6)/L6)</f>
        <v>0</v>
      </c>
      <c r="O6" s="70"/>
      <c r="P6" s="20">
        <v>78</v>
      </c>
      <c r="Q6" s="20">
        <v>95</v>
      </c>
      <c r="R6" s="45">
        <f>(Q6-P6)/P6</f>
        <v>0.21794871794871795</v>
      </c>
      <c r="S6" s="63">
        <v>125</v>
      </c>
      <c r="T6" s="13">
        <f>G6+H6+I6+J6+K6+O6+S6</f>
        <v>965</v>
      </c>
      <c r="U6" s="14">
        <f>T6/E6</f>
        <v>6.1858974358974361</v>
      </c>
    </row>
    <row r="7" spans="1:25" ht="26" customHeight="1">
      <c r="A7" s="12" t="s">
        <v>62</v>
      </c>
      <c r="B7" s="12" t="s">
        <v>15</v>
      </c>
      <c r="C7" s="25" t="s">
        <v>16</v>
      </c>
      <c r="D7" s="44">
        <v>55</v>
      </c>
      <c r="E7" s="28">
        <v>65</v>
      </c>
      <c r="F7" s="43">
        <f>((E7-D7)/D7)</f>
        <v>0.18181818181818182</v>
      </c>
      <c r="G7" s="35">
        <v>200</v>
      </c>
      <c r="H7" s="66"/>
      <c r="I7" s="61">
        <v>145</v>
      </c>
      <c r="J7" s="47">
        <v>150</v>
      </c>
      <c r="K7" s="35">
        <v>120</v>
      </c>
      <c r="L7" s="20">
        <v>2</v>
      </c>
      <c r="M7" s="20">
        <v>7</v>
      </c>
      <c r="N7" s="45">
        <f>((M7-L7)/L7)</f>
        <v>2.5</v>
      </c>
      <c r="O7" s="63">
        <v>200</v>
      </c>
      <c r="P7" s="20">
        <v>22</v>
      </c>
      <c r="Q7" s="20">
        <v>30</v>
      </c>
      <c r="R7" s="45">
        <f>(Q7-P7)/P7</f>
        <v>0.36363636363636365</v>
      </c>
      <c r="S7" s="62">
        <v>150</v>
      </c>
      <c r="T7" s="13">
        <f>G7+H7+I7+J7+K7+O7+S7</f>
        <v>965</v>
      </c>
      <c r="U7" s="14">
        <f>T7/E7</f>
        <v>14.846153846153847</v>
      </c>
    </row>
    <row r="8" spans="1:25" ht="26" customHeight="1">
      <c r="A8" s="12" t="s">
        <v>63</v>
      </c>
      <c r="B8" s="12" t="s">
        <v>23</v>
      </c>
      <c r="C8" s="25" t="s">
        <v>24</v>
      </c>
      <c r="D8" s="44">
        <v>68</v>
      </c>
      <c r="E8" s="28">
        <v>80</v>
      </c>
      <c r="F8" s="43">
        <f>((E8-D8)/D8)</f>
        <v>0.17647058823529413</v>
      </c>
      <c r="G8" s="35">
        <v>200</v>
      </c>
      <c r="H8" s="60">
        <v>100</v>
      </c>
      <c r="I8" s="60">
        <v>100</v>
      </c>
      <c r="J8" s="47">
        <v>125</v>
      </c>
      <c r="K8" s="65"/>
      <c r="L8" s="20">
        <v>3</v>
      </c>
      <c r="M8" s="20">
        <v>8</v>
      </c>
      <c r="N8" s="45">
        <f>((M8-L8)/L8)</f>
        <v>1.6666666666666667</v>
      </c>
      <c r="O8" s="63">
        <v>200</v>
      </c>
      <c r="P8" s="20">
        <v>25</v>
      </c>
      <c r="Q8" s="20">
        <v>36</v>
      </c>
      <c r="R8" s="45">
        <f>(Q8-P8)/P8</f>
        <v>0.44</v>
      </c>
      <c r="S8" s="62">
        <v>200</v>
      </c>
      <c r="T8" s="13">
        <f>G8+H8+I8+J8+K8+O8+S8</f>
        <v>925</v>
      </c>
      <c r="U8" s="14">
        <f>T8/E8</f>
        <v>11.5625</v>
      </c>
    </row>
    <row r="9" spans="1:25" ht="26" customHeight="1">
      <c r="A9" s="12" t="s">
        <v>64</v>
      </c>
      <c r="B9" s="12" t="s">
        <v>17</v>
      </c>
      <c r="C9" s="25" t="s">
        <v>18</v>
      </c>
      <c r="D9" s="44">
        <v>242</v>
      </c>
      <c r="E9" s="28">
        <v>253</v>
      </c>
      <c r="F9" s="43">
        <f>((E9-D9)/D9)</f>
        <v>4.5454545454545456E-2</v>
      </c>
      <c r="G9" s="86">
        <v>125</v>
      </c>
      <c r="H9" s="66"/>
      <c r="I9" s="75"/>
      <c r="J9" s="47">
        <v>150</v>
      </c>
      <c r="K9" s="35">
        <v>130</v>
      </c>
      <c r="L9" s="20">
        <v>48</v>
      </c>
      <c r="M9" s="20">
        <v>58</v>
      </c>
      <c r="N9" s="45">
        <f>((M9-L9)/L9)</f>
        <v>0.20833333333333334</v>
      </c>
      <c r="O9" s="63">
        <v>200</v>
      </c>
      <c r="P9" s="20">
        <v>172</v>
      </c>
      <c r="Q9" s="20">
        <v>179</v>
      </c>
      <c r="R9" s="45">
        <f>(Q9-P9)/P9</f>
        <v>4.0697674418604654E-2</v>
      </c>
      <c r="S9" s="63">
        <v>100</v>
      </c>
      <c r="T9" s="13">
        <f>G9+H9+I9+J9+K9+O9+S9</f>
        <v>705</v>
      </c>
      <c r="U9" s="14">
        <f>T9/E9</f>
        <v>2.7865612648221343</v>
      </c>
    </row>
    <row r="10" spans="1:25" ht="26" customHeight="1">
      <c r="A10" s="12" t="s">
        <v>65</v>
      </c>
      <c r="B10" s="12" t="s">
        <v>6</v>
      </c>
      <c r="C10" s="25" t="s">
        <v>7</v>
      </c>
      <c r="D10" s="44">
        <v>134</v>
      </c>
      <c r="E10" s="28">
        <v>138</v>
      </c>
      <c r="F10" s="43">
        <f>((E10-D10)/D10)</f>
        <v>2.9850746268656716E-2</v>
      </c>
      <c r="G10" s="35">
        <v>100</v>
      </c>
      <c r="H10" s="66"/>
      <c r="I10" s="60">
        <v>15</v>
      </c>
      <c r="J10" s="47">
        <v>150</v>
      </c>
      <c r="K10" s="35">
        <v>120</v>
      </c>
      <c r="L10" s="20">
        <v>23</v>
      </c>
      <c r="M10" s="20">
        <v>33</v>
      </c>
      <c r="N10" s="45">
        <f>((M10-L10)/L10)</f>
        <v>0.43478260869565216</v>
      </c>
      <c r="O10" s="62">
        <v>200</v>
      </c>
      <c r="P10" s="20">
        <v>77</v>
      </c>
      <c r="Q10" s="20">
        <v>82</v>
      </c>
      <c r="R10" s="45">
        <f>(Q10-P10)/P10</f>
        <v>6.4935064935064929E-2</v>
      </c>
      <c r="S10" s="63">
        <v>100</v>
      </c>
      <c r="T10" s="13">
        <f>G10+H10+I10+J10+K10+O10+S10</f>
        <v>685</v>
      </c>
      <c r="U10" s="14">
        <f>T10/E10</f>
        <v>4.9637681159420293</v>
      </c>
      <c r="W10" s="56"/>
    </row>
    <row r="11" spans="1:25" ht="26" customHeight="1">
      <c r="A11" s="12" t="s">
        <v>66</v>
      </c>
      <c r="B11" s="12" t="s">
        <v>10</v>
      </c>
      <c r="C11" s="25" t="s">
        <v>54</v>
      </c>
      <c r="D11" s="44">
        <v>247</v>
      </c>
      <c r="E11" s="28">
        <v>175</v>
      </c>
      <c r="F11" s="29">
        <f>((E11-D11)/D11)</f>
        <v>-0.291497975708502</v>
      </c>
      <c r="G11" s="80"/>
      <c r="H11" s="66"/>
      <c r="I11" s="61">
        <v>370</v>
      </c>
      <c r="J11" s="47">
        <v>175</v>
      </c>
      <c r="K11" s="35">
        <v>130</v>
      </c>
      <c r="L11" s="20">
        <v>65</v>
      </c>
      <c r="M11" s="20">
        <v>40</v>
      </c>
      <c r="N11" s="21">
        <f>((M11-L11)/L11)</f>
        <v>-0.38461538461538464</v>
      </c>
      <c r="O11" s="70"/>
      <c r="P11" s="20">
        <v>165</v>
      </c>
      <c r="Q11" s="20">
        <v>96</v>
      </c>
      <c r="R11" s="21">
        <f>(Q11-P11)/P11</f>
        <v>-0.41818181818181815</v>
      </c>
      <c r="S11" s="70"/>
      <c r="T11" s="13">
        <f>G11+H11+I11+J11+K11+O11+S11</f>
        <v>675</v>
      </c>
      <c r="U11" s="14">
        <f>T11/E11</f>
        <v>3.8571428571428572</v>
      </c>
    </row>
    <row r="12" spans="1:25" ht="26" customHeight="1">
      <c r="A12" s="12" t="s">
        <v>67</v>
      </c>
      <c r="B12" s="12" t="s">
        <v>0</v>
      </c>
      <c r="C12" s="25" t="s">
        <v>1</v>
      </c>
      <c r="D12" s="44">
        <v>204</v>
      </c>
      <c r="E12" s="28">
        <v>160</v>
      </c>
      <c r="F12" s="29">
        <f>((E12-D12)/D12)</f>
        <v>-0.21568627450980393</v>
      </c>
      <c r="G12" s="65"/>
      <c r="H12" s="60">
        <v>150</v>
      </c>
      <c r="I12" s="66"/>
      <c r="J12" s="47">
        <v>225</v>
      </c>
      <c r="K12" s="35">
        <v>180</v>
      </c>
      <c r="L12" s="20">
        <v>63</v>
      </c>
      <c r="M12" s="20">
        <v>65</v>
      </c>
      <c r="N12" s="45">
        <f>((M12-L12)/L12)</f>
        <v>3.1746031746031744E-2</v>
      </c>
      <c r="O12" s="63">
        <v>100</v>
      </c>
      <c r="P12" s="20">
        <v>129</v>
      </c>
      <c r="Q12" s="20">
        <v>80</v>
      </c>
      <c r="R12" s="21">
        <f>(Q12-P12)/P12</f>
        <v>-0.37984496124031009</v>
      </c>
      <c r="S12" s="69"/>
      <c r="T12" s="13">
        <f>G12+H12+I12+J12+K12+O12+S12</f>
        <v>655</v>
      </c>
      <c r="U12" s="14">
        <f>T12/E12</f>
        <v>4.09375</v>
      </c>
    </row>
    <row r="13" spans="1:25" ht="26" customHeight="1">
      <c r="A13" s="12" t="s">
        <v>67</v>
      </c>
      <c r="B13" s="12" t="s">
        <v>35</v>
      </c>
      <c r="C13" s="25" t="s">
        <v>36</v>
      </c>
      <c r="D13" s="44">
        <v>26</v>
      </c>
      <c r="E13" s="28">
        <v>27</v>
      </c>
      <c r="F13" s="43">
        <f>((E13-D13)/D13)</f>
        <v>3.8461538461538464E-2</v>
      </c>
      <c r="G13" s="35">
        <v>100</v>
      </c>
      <c r="H13" s="66"/>
      <c r="I13" s="61">
        <v>355</v>
      </c>
      <c r="J13" s="73"/>
      <c r="K13" s="65"/>
      <c r="L13" s="20">
        <v>4</v>
      </c>
      <c r="M13" s="20">
        <v>5</v>
      </c>
      <c r="N13" s="45">
        <f>((M13-L13)/L13)</f>
        <v>0.25</v>
      </c>
      <c r="O13" s="35">
        <v>200</v>
      </c>
      <c r="P13" s="20">
        <v>0</v>
      </c>
      <c r="Q13" s="20">
        <v>0</v>
      </c>
      <c r="R13" s="46">
        <v>0</v>
      </c>
      <c r="S13" s="69"/>
      <c r="T13" s="13">
        <f>G13+H13+I13+J13+K13+O13+S13</f>
        <v>655</v>
      </c>
      <c r="U13" s="14">
        <f>T13/E13</f>
        <v>24.25925925925926</v>
      </c>
    </row>
    <row r="14" spans="1:25" ht="26" customHeight="1">
      <c r="A14" s="12" t="s">
        <v>68</v>
      </c>
      <c r="B14" s="12" t="s">
        <v>8</v>
      </c>
      <c r="C14" s="25" t="s">
        <v>9</v>
      </c>
      <c r="D14" s="44">
        <v>130</v>
      </c>
      <c r="E14" s="28">
        <v>116</v>
      </c>
      <c r="F14" s="29">
        <f>((E14-D14)/D14)</f>
        <v>-0.1076923076923077</v>
      </c>
      <c r="G14" s="80"/>
      <c r="H14" s="66"/>
      <c r="I14" s="60">
        <v>220</v>
      </c>
      <c r="J14" s="47">
        <v>225</v>
      </c>
      <c r="K14" s="35">
        <v>160</v>
      </c>
      <c r="L14" s="20">
        <v>14</v>
      </c>
      <c r="M14" s="20">
        <v>13</v>
      </c>
      <c r="N14" s="21">
        <f>((M14-L14)/L14)</f>
        <v>-7.1428571428571425E-2</v>
      </c>
      <c r="O14" s="70"/>
      <c r="P14" s="20">
        <v>50</v>
      </c>
      <c r="Q14" s="20">
        <v>29</v>
      </c>
      <c r="R14" s="21">
        <f>(Q14-P14)/P14</f>
        <v>-0.42</v>
      </c>
      <c r="S14" s="70"/>
      <c r="T14" s="13">
        <f>G14+H14+I14+J14+K14+O14+S14</f>
        <v>605</v>
      </c>
      <c r="U14" s="14">
        <f>T14/E14</f>
        <v>5.2155172413793105</v>
      </c>
    </row>
    <row r="15" spans="1:25" ht="26" customHeight="1">
      <c r="A15" s="12" t="s">
        <v>69</v>
      </c>
      <c r="B15" s="12" t="s">
        <v>4</v>
      </c>
      <c r="C15" s="25" t="s">
        <v>5</v>
      </c>
      <c r="D15" s="44">
        <v>79</v>
      </c>
      <c r="E15" s="28">
        <v>72</v>
      </c>
      <c r="F15" s="29">
        <f>((E15-D15)/D15)</f>
        <v>-8.8607594936708861E-2</v>
      </c>
      <c r="G15" s="65"/>
      <c r="H15" s="66"/>
      <c r="I15" s="60">
        <v>30</v>
      </c>
      <c r="J15" s="47">
        <v>225</v>
      </c>
      <c r="K15" s="35">
        <v>130</v>
      </c>
      <c r="L15" s="20">
        <v>9</v>
      </c>
      <c r="M15" s="20">
        <v>11</v>
      </c>
      <c r="N15" s="45">
        <f>((M15-L15)/L15)</f>
        <v>0.22222222222222221</v>
      </c>
      <c r="O15" s="82">
        <v>200</v>
      </c>
      <c r="P15" s="20">
        <v>31</v>
      </c>
      <c r="Q15" s="20">
        <v>22</v>
      </c>
      <c r="R15" s="21">
        <f>(Q15-P15)/P15</f>
        <v>-0.29032258064516131</v>
      </c>
      <c r="S15" s="70"/>
      <c r="T15" s="13">
        <f>G15+H15+I15+J15+K15+O15+S15</f>
        <v>585</v>
      </c>
      <c r="U15" s="14">
        <f>T15/E15</f>
        <v>8.125</v>
      </c>
    </row>
    <row r="16" spans="1:25" ht="26" customHeight="1">
      <c r="A16" s="12" t="s">
        <v>70</v>
      </c>
      <c r="B16" s="12" t="s">
        <v>33</v>
      </c>
      <c r="C16" s="25" t="s">
        <v>34</v>
      </c>
      <c r="D16" s="44">
        <v>31</v>
      </c>
      <c r="E16" s="28">
        <v>37</v>
      </c>
      <c r="F16" s="43">
        <f>((E16-D16)/D16)</f>
        <v>0.19354838709677419</v>
      </c>
      <c r="G16" s="35">
        <v>200</v>
      </c>
      <c r="H16" s="66"/>
      <c r="I16" s="66"/>
      <c r="J16" s="47">
        <v>100</v>
      </c>
      <c r="K16" s="65"/>
      <c r="L16" s="20">
        <v>4</v>
      </c>
      <c r="M16" s="20">
        <v>3</v>
      </c>
      <c r="N16" s="21">
        <f>((M16-L16)/L16)</f>
        <v>-0.25</v>
      </c>
      <c r="O16" s="71"/>
      <c r="P16" s="20">
        <v>20</v>
      </c>
      <c r="Q16" s="20">
        <v>21</v>
      </c>
      <c r="R16" s="45">
        <f>(Q16-P16)/P16</f>
        <v>0.05</v>
      </c>
      <c r="S16" s="63">
        <v>100</v>
      </c>
      <c r="T16" s="13">
        <f>G16+H16+I16+J16+K16+O16+S16</f>
        <v>400</v>
      </c>
      <c r="U16" s="14">
        <f>T16/E16</f>
        <v>10.810810810810811</v>
      </c>
    </row>
    <row r="17" spans="1:21" ht="26" customHeight="1">
      <c r="A17" s="12" t="s">
        <v>71</v>
      </c>
      <c r="B17" s="12" t="s">
        <v>19</v>
      </c>
      <c r="C17" s="25" t="s">
        <v>20</v>
      </c>
      <c r="D17" s="44">
        <v>66</v>
      </c>
      <c r="E17" s="28">
        <v>64</v>
      </c>
      <c r="F17" s="29">
        <f>((E17-D17)/D17)</f>
        <v>-3.0303030303030304E-2</v>
      </c>
      <c r="G17" s="80"/>
      <c r="H17" s="66"/>
      <c r="I17" s="75"/>
      <c r="J17" s="83">
        <v>125</v>
      </c>
      <c r="K17" s="65"/>
      <c r="L17" s="20">
        <v>11</v>
      </c>
      <c r="M17" s="20">
        <v>12</v>
      </c>
      <c r="N17" s="45">
        <f>((M17-L17)/L17)</f>
        <v>9.0909090909090912E-2</v>
      </c>
      <c r="O17" s="62">
        <v>125</v>
      </c>
      <c r="P17" s="20">
        <v>34</v>
      </c>
      <c r="Q17" s="20">
        <v>41</v>
      </c>
      <c r="R17" s="45">
        <f>(Q17-P17)/P17</f>
        <v>0.20588235294117646</v>
      </c>
      <c r="S17" s="63">
        <v>125</v>
      </c>
      <c r="T17" s="13">
        <f>G17+H17+I17+J17+K17+O17+S17</f>
        <v>375</v>
      </c>
      <c r="U17" s="14">
        <f>T17/E17</f>
        <v>5.859375</v>
      </c>
    </row>
    <row r="18" spans="1:21" ht="26" customHeight="1">
      <c r="A18" s="12" t="s">
        <v>72</v>
      </c>
      <c r="B18" s="12" t="s">
        <v>27</v>
      </c>
      <c r="C18" s="25" t="s">
        <v>28</v>
      </c>
      <c r="D18" s="44">
        <v>17</v>
      </c>
      <c r="E18" s="28">
        <v>14</v>
      </c>
      <c r="F18" s="29">
        <f>((E18-D18)/D18)</f>
        <v>-0.17647058823529413</v>
      </c>
      <c r="G18" s="65"/>
      <c r="H18" s="66"/>
      <c r="I18" s="66"/>
      <c r="J18" s="47">
        <v>100</v>
      </c>
      <c r="K18" s="65"/>
      <c r="L18" s="20">
        <v>0</v>
      </c>
      <c r="M18" s="20">
        <v>1</v>
      </c>
      <c r="N18" s="45">
        <v>1</v>
      </c>
      <c r="O18" s="63">
        <v>200</v>
      </c>
      <c r="P18" s="20">
        <v>4</v>
      </c>
      <c r="Q18" s="20">
        <v>3</v>
      </c>
      <c r="R18" s="21">
        <f>(Q18-P18)/P18</f>
        <v>-0.25</v>
      </c>
      <c r="S18" s="70"/>
      <c r="T18" s="13">
        <f>G18+H18+I18+J18+K18+O18+S18</f>
        <v>300</v>
      </c>
      <c r="U18" s="14">
        <f>T18/E18</f>
        <v>21.428571428571427</v>
      </c>
    </row>
    <row r="19" spans="1:21" ht="26" customHeight="1">
      <c r="A19" s="12" t="s">
        <v>73</v>
      </c>
      <c r="B19" s="12" t="s">
        <v>13</v>
      </c>
      <c r="C19" s="25" t="s">
        <v>14</v>
      </c>
      <c r="D19" s="44">
        <v>38</v>
      </c>
      <c r="E19" s="28">
        <v>45</v>
      </c>
      <c r="F19" s="43">
        <f>((E19-D19)/D19)</f>
        <v>0.18421052631578946</v>
      </c>
      <c r="G19" s="35">
        <v>200</v>
      </c>
      <c r="H19" s="66"/>
      <c r="I19" s="75"/>
      <c r="J19" s="73"/>
      <c r="K19" s="65"/>
      <c r="L19" s="20">
        <v>11</v>
      </c>
      <c r="M19" s="20">
        <v>7</v>
      </c>
      <c r="N19" s="21">
        <f>((M19-L19)/L19)</f>
        <v>-0.36363636363636365</v>
      </c>
      <c r="O19" s="69"/>
      <c r="P19" s="20">
        <v>25</v>
      </c>
      <c r="Q19" s="20">
        <v>24</v>
      </c>
      <c r="R19" s="21">
        <f>(Q19-P19)/P19</f>
        <v>-0.04</v>
      </c>
      <c r="S19" s="65"/>
      <c r="T19" s="13">
        <f>G19+H19+I19+J19+K19+O19+S19</f>
        <v>200</v>
      </c>
      <c r="U19" s="14">
        <f>T19/E19</f>
        <v>4.4444444444444446</v>
      </c>
    </row>
    <row r="20" spans="1:21" ht="26" customHeight="1">
      <c r="A20" s="12" t="s">
        <v>74</v>
      </c>
      <c r="B20" s="12" t="s">
        <v>25</v>
      </c>
      <c r="C20" s="25" t="s">
        <v>26</v>
      </c>
      <c r="D20" s="44">
        <v>75</v>
      </c>
      <c r="E20" s="28">
        <v>67</v>
      </c>
      <c r="F20" s="29">
        <f>((E20-D20)/D20)</f>
        <v>-0.10666666666666667</v>
      </c>
      <c r="G20" s="80"/>
      <c r="H20" s="66"/>
      <c r="I20" s="75"/>
      <c r="J20" s="47">
        <v>125</v>
      </c>
      <c r="K20" s="65"/>
      <c r="L20" s="20">
        <v>8</v>
      </c>
      <c r="M20" s="20">
        <v>8</v>
      </c>
      <c r="N20" s="46">
        <f>((M20-L20)/L20)</f>
        <v>0</v>
      </c>
      <c r="O20" s="70"/>
      <c r="P20" s="20">
        <v>46</v>
      </c>
      <c r="Q20" s="20">
        <v>37</v>
      </c>
      <c r="R20" s="98">
        <f>(Q20-P20)/P20</f>
        <v>-0.19565217391304349</v>
      </c>
      <c r="S20" s="69"/>
      <c r="T20" s="13">
        <f>G20+H20+I20+J20+K20+O20+S20</f>
        <v>125</v>
      </c>
      <c r="U20" s="14">
        <f>T20/E20</f>
        <v>1.8656716417910448</v>
      </c>
    </row>
    <row r="21" spans="1:21" ht="26" customHeight="1">
      <c r="A21" s="12" t="s">
        <v>75</v>
      </c>
      <c r="B21" s="12" t="s">
        <v>29</v>
      </c>
      <c r="C21" s="25" t="s">
        <v>30</v>
      </c>
      <c r="D21" s="44">
        <v>13</v>
      </c>
      <c r="E21" s="28">
        <v>12</v>
      </c>
      <c r="F21" s="29">
        <f>((E21-D21)/D21)</f>
        <v>-7.6923076923076927E-2</v>
      </c>
      <c r="G21" s="80"/>
      <c r="H21" s="66"/>
      <c r="I21" s="61">
        <v>100</v>
      </c>
      <c r="J21" s="73"/>
      <c r="K21" s="65"/>
      <c r="L21" s="20">
        <v>0</v>
      </c>
      <c r="M21" s="20">
        <v>0</v>
      </c>
      <c r="N21" s="46">
        <v>0</v>
      </c>
      <c r="O21" s="71"/>
      <c r="P21" s="20">
        <v>0</v>
      </c>
      <c r="Q21" s="20">
        <v>0</v>
      </c>
      <c r="R21" s="64">
        <v>0</v>
      </c>
      <c r="S21" s="69"/>
      <c r="T21" s="13">
        <f>G21+H21+I21+J21+K21+O21+S21</f>
        <v>100</v>
      </c>
      <c r="U21" s="14">
        <f>T21/E21</f>
        <v>8.3333333333333339</v>
      </c>
    </row>
    <row r="22" spans="1:21" ht="26" customHeight="1">
      <c r="A22" s="12" t="s">
        <v>76</v>
      </c>
      <c r="B22" s="36" t="s">
        <v>11</v>
      </c>
      <c r="C22" s="37" t="s">
        <v>12</v>
      </c>
      <c r="D22" s="57">
        <v>20</v>
      </c>
      <c r="E22" s="58">
        <v>12</v>
      </c>
      <c r="F22" s="95">
        <f>((E22-D22)/D22)</f>
        <v>-0.4</v>
      </c>
      <c r="G22" s="76"/>
      <c r="H22" s="67"/>
      <c r="I22" s="66"/>
      <c r="J22" s="96"/>
      <c r="K22" s="76"/>
      <c r="L22" s="38">
        <v>4</v>
      </c>
      <c r="M22" s="38">
        <v>2</v>
      </c>
      <c r="N22" s="21">
        <f>((M22-L22)/L22)</f>
        <v>-0.5</v>
      </c>
      <c r="O22" s="97"/>
      <c r="P22" s="38">
        <v>14</v>
      </c>
      <c r="Q22" s="38">
        <v>9</v>
      </c>
      <c r="R22" s="21">
        <f>(Q22-P22)/P22</f>
        <v>-0.35714285714285715</v>
      </c>
      <c r="S22" s="69"/>
      <c r="T22" s="39">
        <f>G22+H22+I22+J22+K22+O22+S22</f>
        <v>0</v>
      </c>
      <c r="U22" s="40">
        <f>T22/E22</f>
        <v>0</v>
      </c>
    </row>
    <row r="23" spans="1:21" ht="26" customHeight="1" thickBot="1">
      <c r="A23" s="15" t="s">
        <v>76</v>
      </c>
      <c r="B23" s="15" t="s">
        <v>31</v>
      </c>
      <c r="C23" s="26" t="s">
        <v>32</v>
      </c>
      <c r="D23" s="49">
        <v>18</v>
      </c>
      <c r="E23" s="50">
        <v>15</v>
      </c>
      <c r="F23" s="99">
        <f>((E23-D23)/D23)</f>
        <v>-0.16666666666666666</v>
      </c>
      <c r="G23" s="100"/>
      <c r="H23" s="68"/>
      <c r="I23" s="68"/>
      <c r="J23" s="74"/>
      <c r="K23" s="72"/>
      <c r="L23" s="22">
        <v>1</v>
      </c>
      <c r="M23" s="22">
        <v>1</v>
      </c>
      <c r="N23" s="101">
        <v>0</v>
      </c>
      <c r="O23" s="103"/>
      <c r="P23" s="55">
        <v>0</v>
      </c>
      <c r="Q23" s="22">
        <v>0</v>
      </c>
      <c r="R23" s="79">
        <v>0</v>
      </c>
      <c r="S23" s="81"/>
      <c r="T23" s="16">
        <f>G23+H23+I23+J23+K23+O23+S23</f>
        <v>0</v>
      </c>
      <c r="U23" s="17">
        <f>T23/E23</f>
        <v>0</v>
      </c>
    </row>
    <row r="24" spans="1:21" ht="24" customHeight="1" thickTop="1">
      <c r="A24" s="41" t="s">
        <v>77</v>
      </c>
      <c r="B24" s="4"/>
      <c r="C24" s="3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U24" s="5"/>
    </row>
  </sheetData>
  <sortState xmlns:xlrd2="http://schemas.microsoft.com/office/spreadsheetml/2017/richdata2" ref="A4:U23">
    <sortCondition descending="1" ref="T4:T23"/>
  </sortState>
  <mergeCells count="6">
    <mergeCell ref="V2:Y2"/>
    <mergeCell ref="A1:U1"/>
    <mergeCell ref="J2:K2"/>
    <mergeCell ref="D2:G2"/>
    <mergeCell ref="L2:O2"/>
    <mergeCell ref="P2:S2"/>
  </mergeCells>
  <phoneticPr fontId="3" type="noConversion"/>
  <printOptions horizontalCentered="1" verticalCentered="1"/>
  <pageMargins left="0" right="0" top="0" bottom="0" header="0" footer="0"/>
  <pageSetup paperSize="9" scale="76" orientation="landscape" horizontalDpi="4294967292" verticalDpi="4294967292"/>
  <extLst>
    <ext xmlns:mx="http://schemas.microsoft.com/office/mac/excel/2008/main" uri="{64002731-A6B0-56B0-2670-7721B7C09600}">
      <mx:PLV Mode="0" OnePage="0" WScale="8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Jacqueline Verney</cp:lastModifiedBy>
  <cp:lastPrinted>2023-06-30T16:24:21Z</cp:lastPrinted>
  <dcterms:created xsi:type="dcterms:W3CDTF">2017-04-12T07:47:53Z</dcterms:created>
  <dcterms:modified xsi:type="dcterms:W3CDTF">2024-07-04T15:15:28Z</dcterms:modified>
</cp:coreProperties>
</file>